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FEBRERO\"/>
    </mc:Choice>
  </mc:AlternateContent>
  <xr:revisionPtr revIDLastSave="0" documentId="13_ncr:1_{985B8692-7737-449A-8F2B-E0ED8C24E85E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4" l="1"/>
  <c r="P84" i="4"/>
  <c r="P81" i="4"/>
  <c r="P78" i="4"/>
  <c r="P72" i="4"/>
  <c r="P69" i="4"/>
  <c r="P64" i="4"/>
  <c r="P46" i="4"/>
  <c r="P38" i="4"/>
  <c r="L46" i="4"/>
  <c r="L84" i="4"/>
  <c r="L77" i="4" s="1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3" i="4"/>
  <c r="P82" i="4"/>
  <c r="P80" i="4"/>
  <c r="P79" i="4"/>
  <c r="J78" i="4"/>
  <c r="J77" i="4"/>
  <c r="P77" i="4" s="1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28" i="4" l="1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D76" i="4" l="1"/>
  <c r="P11" i="4"/>
  <c r="B88" i="4"/>
  <c r="J76" i="4"/>
  <c r="J88" i="4" s="1"/>
  <c r="G76" i="4"/>
  <c r="C88" i="4"/>
  <c r="I76" i="4"/>
  <c r="I88" i="4" s="1"/>
  <c r="H76" i="4"/>
  <c r="H88" i="4" s="1"/>
  <c r="G88" i="4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<sst xmlns="http://schemas.openxmlformats.org/spreadsheetml/2006/main" count="116" uniqueCount="116">
  <si>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</si>
  <si>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</si>
  <si>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</si>
  <si>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</si>
  <si>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</si>
  <si>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</si>
  <si>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</si>
  <si>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</si>
  <si>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</si>
  <si>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</si>
  <si>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</si>
  <si>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</si>
  <si>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</si>
  <si>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</si>
  <si>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</si>
  <si>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</si>
  <si>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</si>
  <si>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</si>
  <si>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</si>
  <si>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</si>
  <si>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</si>
  <si>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</si>
  <si>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</si>
  <si>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</si>
  <si>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</si>
  <si>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</si>
  <si>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</si>
  <si>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</si>
  <si>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</si>
  <si>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</si>
  <si>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</si>
  <si>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</si>
  <si>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</si>
  <si>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</si>
  <si>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</si>
  <si>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</si>
  <si>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</si>
  <si>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</si>
  <si>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</si>
  <si>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</si>
  <si>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</si>
  <si>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</si>
  <si>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</si>
  <si>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</si>
  <si>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</si>
  <si>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</si>
  <si>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</si>
  <si>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</si>
  <si>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</si>
  <si>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</si>
  <si>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</si>
  <si>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</si>
  <si>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</si>
  <si>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</si>
  <si>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</si>
  <si>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</si>
  <si>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</si>
  <si>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</si>
  <si>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</si>
  <si>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</si>
  <si>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</si>
  <si>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</si>
  <si>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</si>
  <si>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</si>
  <si>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</si>
  <si>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</si>
  <si>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</si>
  <si>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</si>
  <si>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</si>
  <si>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</si>
  <si>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</si>
  <si>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</si>
  <si>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</si>
  <si>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</si>
  <si>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</si>
  <si>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</si>
  <si>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</si>
  <si>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</si>
  <si>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</si>
  <si>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</si>
  <si>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</si>
  <si>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</si>
  <si>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</si>
  <si>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</si>
  <si>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</si>
  <si>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</si>
  <si>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</si>
  <si>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</si>
  <si>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</si>
  <si>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</si>
  <si>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</si>
  <si>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</si>
  <si>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</si>
  <si>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</si>
  <si>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</si>
  <si>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</si>
  <si>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</si>
  <si>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</si>
  <si>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</si>
  <si>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</si>
  <si>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</si>
  <si>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</si>
  <si>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</si>
  <si>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</si>
  <si>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</si>
  <si>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</si>
  <si>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WAGNER R. GOMERA AQUINO</t>
  </si>
  <si>
    <t>Encargado del Depto. Financiero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</si>
  <si>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</si>
  <si>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</si>
  <si>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</si>
  <si>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</si>
  <si>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</si>
  <si>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</si>
  <si>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>Fecha de registro: hasta el [29] de [FEBRERO] del [2024]</t>
  </si>
  <si>
    <t>Fecha de imputación: hasta el [01] de [FEBRERO]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</si>
</sst>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72751</xdr:colOff>
      <xdr:row>0</xdr:row>
      <xdr:rowOff>19740</xdr:rowOff>
    </xdr:from>
    <xdr:to>
      <xdr:col>7</xdr:col>
      <xdr:colOff>243834</xdr:colOff>
      <xdr:row>3</xdr:row>
      <xdr:rowOff>80512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039355" y="19740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196370</xdr:colOff>
      <xdr:row>4</xdr:row>
      <xdr:rowOff>235645</xdr:rowOff>
    </xdr:from>
    <xdr:to>
      <xdr:col>5</xdr:col>
      <xdr:colOff>600074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235095" y="1654870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topLeftCell="A5" zoomScale="106" zoomScaleNormal="48" zoomScaleSheetLayoutView="106" workbookViewId="0">
      <selection activeCell="A38" sqref="A38:A40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5" style="1" customWidth="1"/>
    <col min="4" max="5" width="13.28515625" style="1" bestFit="1" customWidth="1"/>
    <col min="6" max="6" width="7.85546875" style="1" customWidth="1"/>
    <col min="7" max="7" width="8.140625" style="1" customWidth="1"/>
    <col min="8" max="9" width="7.42578125" style="1" customWidth="1"/>
    <col min="10" max="10" width="6.28515625" style="1" customWidth="1"/>
    <col min="11" max="11" width="9.42578125" style="1" customWidth="1"/>
    <col min="12" max="12" width="13" style="1" customWidth="1"/>
    <col min="13" max="13" width="9.7109375" style="2" customWidth="1"/>
    <col min="14" max="14" width="13.28515625" style="1" customWidth="1"/>
    <col min="15" max="15" width="11.7109375" style="1" customWidth="1"/>
    <col min="16" max="16" width="13.85546875" customWidth="1"/>
    <col min="17" max="17" width="13.7109375" bestFit="1" customWidth="1"/>
  </cols>
  <sheetData>
    <row r="2" spans="1:17" ht="18.75" customHeight="1" x14ac:dyDescent="0.25">
      <c r="D2" s="7"/>
      <c r="E2" s="103"/>
      <c r="F2" s="103"/>
      <c r="G2" s="103"/>
      <c r="H2" s="103"/>
      <c r="I2" s="103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3"/>
      <c r="F3" s="103"/>
      <c r="G3" s="103"/>
      <c r="H3" s="103"/>
      <c r="I3" s="103"/>
      <c r="J3" s="7"/>
      <c r="K3" s="7"/>
      <c r="L3" s="7"/>
      <c r="M3" s="7"/>
      <c r="N3" s="7"/>
      <c r="O3" s="7"/>
    </row>
    <row r="4" spans="1:17" ht="40.5" customHeight="1" x14ac:dyDescent="0.25">
      <c r="A4" s="101" t="s">
        <v>99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7" ht="18.75" customHeight="1" x14ac:dyDescent="0.25">
      <c r="A5" s="102" t="s">
        <v>100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7" ht="20.25" customHeight="1" x14ac:dyDescent="0.25">
      <c r="A6" s="96" t="s">
        <v>101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18.75" customHeight="1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"/>
    </row>
    <row r="8" spans="1:17" ht="20.25" customHeight="1" x14ac:dyDescent="0.25">
      <c r="A8" s="93" t="s">
        <v>113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7" ht="21" thickBot="1" x14ac:dyDescent="0.3">
      <c r="A9" s="94" t="s">
        <v>36</v>
      </c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M9" s="94"/>
      <c r="N9" s="94"/>
      <c r="O9" s="94"/>
      <c r="P9" s="94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216482862.5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0</v>
      </c>
      <c r="G11" s="21">
        <f t="shared" si="0"/>
        <v>0</v>
      </c>
      <c r="H11" s="21">
        <f t="shared" ref="H11:O11" si="1">+H12+H18+H28+H38+H46+H54+H64+H69+H72</f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>+D11+E11+F11+G11+H11+I11+J11+K11+L11</f>
        <v>27998322.800000004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154563653</v>
      </c>
      <c r="C12" s="71">
        <f t="shared" si="2"/>
        <v>155749647</v>
      </c>
      <c r="D12" s="68">
        <f t="shared" si="2"/>
        <v>10050287.660000002</v>
      </c>
      <c r="E12" s="66">
        <f t="shared" si="2"/>
        <v>10134024.619999999</v>
      </c>
      <c r="F12" s="67">
        <f t="shared" si="2"/>
        <v>0</v>
      </c>
      <c r="G12" s="66">
        <f t="shared" si="2"/>
        <v>0</v>
      </c>
      <c r="H12" s="68">
        <f t="shared" ref="H12:O12" si="3">+H13+H14+H15+H16+H17</f>
        <v>0</v>
      </c>
      <c r="I12" s="66">
        <f t="shared" si="3"/>
        <v>0</v>
      </c>
      <c r="J12" s="66">
        <f t="shared" si="3"/>
        <v>0</v>
      </c>
      <c r="K12" s="66">
        <f t="shared" si="3"/>
        <v>0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20184312.280000001</v>
      </c>
      <c r="Q12" s="1"/>
    </row>
    <row r="13" spans="1:17" x14ac:dyDescent="0.25">
      <c r="A13" s="74" t="s">
        <v>3</v>
      </c>
      <c r="B13" s="22">
        <v>116984262</v>
      </c>
      <c r="C13" s="23">
        <v>116918262</v>
      </c>
      <c r="D13" s="24">
        <v>8056078.1900000004</v>
      </c>
      <c r="E13" s="25">
        <v>7993701.6299999999</v>
      </c>
      <c r="F13" s="50"/>
      <c r="G13" s="26"/>
      <c r="H13" s="26"/>
      <c r="I13" s="26"/>
      <c r="J13" s="26"/>
      <c r="K13" s="26"/>
      <c r="L13" s="26"/>
      <c r="M13" s="26"/>
      <c r="N13" s="26"/>
      <c r="O13" s="26"/>
      <c r="P13" s="92">
        <f>+D13+E13+F13+G13+H13+I13+J13+K13+L13</f>
        <v>16049779.82</v>
      </c>
      <c r="Q13" s="1"/>
    </row>
    <row r="14" spans="1:17" x14ac:dyDescent="0.25">
      <c r="A14" s="76" t="s">
        <v>4</v>
      </c>
      <c r="B14" s="27">
        <v>22180071</v>
      </c>
      <c r="C14" s="28">
        <v>23432065</v>
      </c>
      <c r="D14" s="29">
        <v>758500</v>
      </c>
      <c r="E14" s="28">
        <v>913500</v>
      </c>
      <c r="F14" s="51"/>
      <c r="G14" s="29"/>
      <c r="H14" s="29"/>
      <c r="I14" s="29"/>
      <c r="J14" s="26"/>
      <c r="K14" s="26"/>
      <c r="L14" s="26"/>
      <c r="M14" s="26"/>
      <c r="N14" s="26"/>
      <c r="O14" s="26"/>
      <c r="P14" s="92">
        <f t="shared" ref="P14:P17" si="4">+D14+E14+F14+G14+H14+I14+J14+K14+L14</f>
        <v>1672000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4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4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15399320</v>
      </c>
      <c r="D17" s="34">
        <v>1235709.47</v>
      </c>
      <c r="E17" s="33">
        <v>1226822.99</v>
      </c>
      <c r="F17" s="54"/>
      <c r="G17" s="34"/>
      <c r="H17" s="34"/>
      <c r="I17" s="31"/>
      <c r="J17" s="48"/>
      <c r="K17" s="79"/>
      <c r="L17" s="26"/>
      <c r="M17" s="26"/>
      <c r="N17" s="26"/>
      <c r="O17" s="26"/>
      <c r="P17" s="92">
        <f t="shared" si="4"/>
        <v>2462532.46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34433673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0</v>
      </c>
      <c r="G18" s="68">
        <f>+G19+G20+G21+G22+G23+G24+G25+G26+G27</f>
        <v>0</v>
      </c>
      <c r="H18" s="68">
        <f t="shared" si="5"/>
        <v>0</v>
      </c>
      <c r="I18" s="66">
        <f t="shared" si="5"/>
        <v>0</v>
      </c>
      <c r="J18" s="66">
        <f t="shared" si="5"/>
        <v>0</v>
      </c>
      <c r="K18" s="66">
        <f t="shared" si="5"/>
        <v>0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>+D18+E18+F18+G18+H18+I18+J18+K18+L18</f>
        <v>5946380.46</v>
      </c>
      <c r="Q18" s="1"/>
    </row>
    <row r="19" spans="1:17" x14ac:dyDescent="0.25">
      <c r="A19" s="74" t="s">
        <v>8</v>
      </c>
      <c r="B19" s="23">
        <v>21531667</v>
      </c>
      <c r="C19" s="23">
        <v>23472690.260000002</v>
      </c>
      <c r="D19" s="24">
        <v>1327057.08</v>
      </c>
      <c r="E19" s="23">
        <v>3259877.78</v>
      </c>
      <c r="F19" s="55"/>
      <c r="G19" s="24"/>
      <c r="H19" s="60"/>
      <c r="I19" s="24"/>
      <c r="J19" s="24"/>
      <c r="K19" s="26"/>
      <c r="L19" s="26"/>
      <c r="M19" s="36"/>
      <c r="N19" s="24"/>
      <c r="O19" s="24"/>
      <c r="P19" s="75">
        <f>+G19+F19+E19+D19+H19+I19+J19+K19+L19</f>
        <v>4586934.8599999994</v>
      </c>
      <c r="Q19" s="1"/>
    </row>
    <row r="20" spans="1:17" ht="24" x14ac:dyDescent="0.25">
      <c r="A20" s="76" t="s">
        <v>9</v>
      </c>
      <c r="B20" s="28">
        <v>350000</v>
      </c>
      <c r="C20" s="28">
        <v>350000</v>
      </c>
      <c r="D20" s="31"/>
      <c r="E20" s="28">
        <v>18585</v>
      </c>
      <c r="F20" s="53"/>
      <c r="G20" s="28"/>
      <c r="H20" s="27"/>
      <c r="I20" s="28"/>
      <c r="J20" s="28"/>
      <c r="K20" s="28"/>
      <c r="L20" s="28"/>
      <c r="M20" s="28"/>
      <c r="N20" s="31"/>
      <c r="O20" s="31"/>
      <c r="P20" s="75">
        <f t="shared" ref="P20:P27" si="6">+G20+F20+E20+D20+H20+I20+J20+K20+L20</f>
        <v>18585</v>
      </c>
      <c r="Q20" s="1"/>
    </row>
    <row r="21" spans="1:17" x14ac:dyDescent="0.25">
      <c r="A21" s="76" t="s">
        <v>10</v>
      </c>
      <c r="B21" s="28">
        <v>200000</v>
      </c>
      <c r="C21" s="28">
        <v>1200000</v>
      </c>
      <c r="D21" s="29">
        <v>721700</v>
      </c>
      <c r="E21" s="29">
        <v>251950</v>
      </c>
      <c r="F21" s="51"/>
      <c r="G21" s="29"/>
      <c r="H21" s="61"/>
      <c r="I21" s="61"/>
      <c r="J21" s="61"/>
      <c r="K21" s="37"/>
      <c r="L21" s="37"/>
      <c r="M21" s="37"/>
      <c r="N21" s="29"/>
      <c r="O21" s="29"/>
      <c r="P21" s="75">
        <f t="shared" si="6"/>
        <v>973650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/>
      <c r="G22" s="31"/>
      <c r="H22" s="30"/>
      <c r="I22" s="31"/>
      <c r="J22" s="31"/>
      <c r="K22" s="38"/>
      <c r="L22" s="37"/>
      <c r="M22" s="37"/>
      <c r="N22" s="29"/>
      <c r="O22" s="29"/>
      <c r="P22" s="75">
        <f t="shared" si="6"/>
        <v>1800</v>
      </c>
      <c r="Q22" s="1"/>
    </row>
    <row r="23" spans="1:17" x14ac:dyDescent="0.25">
      <c r="A23" s="76" t="s">
        <v>12</v>
      </c>
      <c r="B23" s="28">
        <v>1340000</v>
      </c>
      <c r="C23" s="28">
        <v>1310000</v>
      </c>
      <c r="D23" s="29"/>
      <c r="E23" s="29"/>
      <c r="F23" s="29"/>
      <c r="G23" s="29"/>
      <c r="H23" s="62"/>
      <c r="I23" s="31"/>
      <c r="J23" s="31"/>
      <c r="K23" s="38"/>
      <c r="L23" s="39"/>
      <c r="M23" s="28"/>
      <c r="N23" s="29"/>
      <c r="O23" s="29"/>
      <c r="P23" s="75">
        <f t="shared" si="6"/>
        <v>0</v>
      </c>
      <c r="Q23" s="1"/>
    </row>
    <row r="24" spans="1:17" x14ac:dyDescent="0.25">
      <c r="A24" s="76" t="s">
        <v>13</v>
      </c>
      <c r="B24" s="28">
        <v>5000000</v>
      </c>
      <c r="C24" s="28">
        <v>5062982.74</v>
      </c>
      <c r="D24" s="29"/>
      <c r="E24" s="29"/>
      <c r="F24" s="29"/>
      <c r="G24" s="29"/>
      <c r="H24" s="62"/>
      <c r="I24" s="29"/>
      <c r="J24" s="29"/>
      <c r="K24" s="29"/>
      <c r="L24" s="39"/>
      <c r="M24" s="29"/>
      <c r="N24" s="29"/>
      <c r="O24" s="29"/>
      <c r="P24" s="75">
        <f t="shared" si="6"/>
        <v>0</v>
      </c>
      <c r="Q24" s="1"/>
    </row>
    <row r="25" spans="1:17" ht="48" x14ac:dyDescent="0.25">
      <c r="A25" s="76" t="s">
        <v>14</v>
      </c>
      <c r="B25" s="10">
        <v>1500000</v>
      </c>
      <c r="C25" s="10">
        <v>1300000</v>
      </c>
      <c r="D25" s="31"/>
      <c r="E25" s="31">
        <v>94400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75">
        <f t="shared" si="6"/>
        <v>94400</v>
      </c>
      <c r="Q25" s="1"/>
    </row>
    <row r="26" spans="1:17" ht="36" x14ac:dyDescent="0.25">
      <c r="A26" s="76" t="s">
        <v>15</v>
      </c>
      <c r="B26" s="10">
        <v>1113000</v>
      </c>
      <c r="C26" s="10">
        <v>1013000</v>
      </c>
      <c r="D26" s="31"/>
      <c r="E26" s="31"/>
      <c r="F26" s="31"/>
      <c r="G26" s="31"/>
      <c r="H26" s="30"/>
      <c r="I26" s="31"/>
      <c r="J26" s="31"/>
      <c r="K26" s="31"/>
      <c r="L26" s="31"/>
      <c r="M26" s="31"/>
      <c r="N26" s="31"/>
      <c r="O26" s="31"/>
      <c r="P26" s="75">
        <f t="shared" si="6"/>
        <v>0</v>
      </c>
      <c r="Q26" s="1"/>
    </row>
    <row r="27" spans="1:17" ht="24" x14ac:dyDescent="0.25">
      <c r="A27" s="78" t="s">
        <v>38</v>
      </c>
      <c r="B27" s="11">
        <v>700000</v>
      </c>
      <c r="C27" s="11">
        <v>700000</v>
      </c>
      <c r="D27" s="31"/>
      <c r="E27" s="31">
        <v>271010.59999999998</v>
      </c>
      <c r="F27" s="31"/>
      <c r="G27" s="31"/>
      <c r="H27" s="63"/>
      <c r="I27" s="63"/>
      <c r="J27" s="34"/>
      <c r="K27" s="46"/>
      <c r="L27" s="34"/>
      <c r="M27" s="34"/>
      <c r="N27" s="34"/>
      <c r="O27" s="31"/>
      <c r="P27" s="75">
        <f t="shared" si="6"/>
        <v>271010.59999999998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20073860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>+L29+L30+L31+L32+L33+L34+L35+L36+L37</f>
        <v>0</v>
      </c>
      <c r="M28" s="45"/>
      <c r="N28" s="45"/>
      <c r="O28" s="45"/>
      <c r="P28" s="81">
        <f>+G28+F28+E28+D28+H28+I28+J28+K28+L28</f>
        <v>1867630.0599999998</v>
      </c>
      <c r="Q28" s="1"/>
    </row>
    <row r="29" spans="1:17" ht="24" x14ac:dyDescent="0.25">
      <c r="A29" s="74" t="s">
        <v>17</v>
      </c>
      <c r="B29" s="12">
        <v>6950000</v>
      </c>
      <c r="C29" s="12">
        <v>6950000</v>
      </c>
      <c r="D29" s="47">
        <v>400224.5</v>
      </c>
      <c r="E29" s="23">
        <v>611851.36</v>
      </c>
      <c r="F29" s="56"/>
      <c r="G29" s="31"/>
      <c r="H29" s="64"/>
      <c r="I29" s="47"/>
      <c r="J29" s="47"/>
      <c r="K29" s="48"/>
      <c r="L29" s="48"/>
      <c r="M29" s="23"/>
      <c r="N29" s="47"/>
      <c r="O29" s="31"/>
      <c r="P29" s="82">
        <f>+G29+F29+E29+D29+H29+I29+J29+K29+L29</f>
        <v>1012075.86</v>
      </c>
      <c r="Q29" s="1"/>
    </row>
    <row r="30" spans="1:17" x14ac:dyDescent="0.25">
      <c r="A30" s="76" t="s">
        <v>18</v>
      </c>
      <c r="B30" s="10">
        <v>600000</v>
      </c>
      <c r="C30" s="10">
        <v>600000</v>
      </c>
      <c r="D30" s="10">
        <v>78765</v>
      </c>
      <c r="E30" s="10"/>
      <c r="F30" s="10"/>
      <c r="G30" s="10"/>
      <c r="H30" s="30"/>
      <c r="I30" s="31"/>
      <c r="J30" s="31"/>
      <c r="K30" s="31"/>
      <c r="L30" s="31"/>
      <c r="M30" s="28"/>
      <c r="N30" s="31"/>
      <c r="O30" s="31"/>
      <c r="P30" s="82">
        <f t="shared" ref="P30:P37" si="8">+G30+F30+E30+D30+H30+I30+J30+K30+L30</f>
        <v>78765</v>
      </c>
      <c r="Q30" s="1"/>
    </row>
    <row r="31" spans="1:17" ht="24" x14ac:dyDescent="0.25">
      <c r="A31" s="76" t="s">
        <v>19</v>
      </c>
      <c r="B31" s="10">
        <v>400000</v>
      </c>
      <c r="C31" s="10">
        <v>400000</v>
      </c>
      <c r="D31" s="10"/>
      <c r="E31" s="10"/>
      <c r="F31" s="10"/>
      <c r="G31" s="10"/>
      <c r="H31" s="10"/>
      <c r="I31" s="31"/>
      <c r="J31" s="31"/>
      <c r="K31" s="38"/>
      <c r="L31" s="38"/>
      <c r="M31" s="28"/>
      <c r="N31" s="31"/>
      <c r="O31" s="31"/>
      <c r="P31" s="82">
        <f t="shared" si="8"/>
        <v>0</v>
      </c>
      <c r="Q31" s="1"/>
    </row>
    <row r="32" spans="1:17" ht="24" x14ac:dyDescent="0.25">
      <c r="A32" s="76" t="s">
        <v>20</v>
      </c>
      <c r="B32" s="10">
        <v>0</v>
      </c>
      <c r="C32" s="10">
        <v>0</v>
      </c>
      <c r="D32" s="10"/>
      <c r="E32" s="10"/>
      <c r="F32" s="57"/>
      <c r="G32" s="10"/>
      <c r="H32" s="10"/>
      <c r="I32" s="10"/>
      <c r="J32" s="31"/>
      <c r="K32" s="31"/>
      <c r="L32" s="31"/>
      <c r="M32" s="31"/>
      <c r="N32" s="31"/>
      <c r="O32" s="31"/>
      <c r="P32" s="82">
        <f t="shared" si="8"/>
        <v>0</v>
      </c>
      <c r="Q32" s="1"/>
    </row>
    <row r="33" spans="1:17" ht="24" x14ac:dyDescent="0.25">
      <c r="A33" s="76" t="s">
        <v>21</v>
      </c>
      <c r="B33" s="10">
        <v>650000</v>
      </c>
      <c r="C33" s="10">
        <v>650000</v>
      </c>
      <c r="D33" s="10"/>
      <c r="E33" s="10"/>
      <c r="F33" s="10"/>
      <c r="G33" s="10"/>
      <c r="H33" s="10"/>
      <c r="I33" s="10"/>
      <c r="J33" s="31"/>
      <c r="K33" s="38"/>
      <c r="L33" s="38"/>
      <c r="M33" s="28"/>
      <c r="N33" s="31"/>
      <c r="O33" s="31"/>
      <c r="P33" s="82">
        <f t="shared" si="8"/>
        <v>0</v>
      </c>
      <c r="Q33" s="1"/>
    </row>
    <row r="34" spans="1:17" ht="36" x14ac:dyDescent="0.25">
      <c r="A34" s="76" t="s">
        <v>22</v>
      </c>
      <c r="B34" s="10">
        <v>675000</v>
      </c>
      <c r="C34" s="10">
        <v>225000</v>
      </c>
      <c r="D34" s="10"/>
      <c r="E34" s="10"/>
      <c r="F34" s="10"/>
      <c r="G34" s="10"/>
      <c r="H34" s="30"/>
      <c r="I34" s="31"/>
      <c r="J34" s="31"/>
      <c r="K34" s="38"/>
      <c r="L34" s="31"/>
      <c r="M34" s="28"/>
      <c r="N34" s="31"/>
      <c r="O34" s="31"/>
      <c r="P34" s="82">
        <f t="shared" si="8"/>
        <v>0</v>
      </c>
      <c r="Q34" s="1"/>
    </row>
    <row r="35" spans="1:17" ht="36" x14ac:dyDescent="0.25">
      <c r="A35" s="76" t="s">
        <v>23</v>
      </c>
      <c r="B35" s="10">
        <v>11278860</v>
      </c>
      <c r="C35" s="10">
        <v>9868860</v>
      </c>
      <c r="D35" s="10">
        <v>11934</v>
      </c>
      <c r="E35" s="10">
        <v>511934</v>
      </c>
      <c r="F35" s="52"/>
      <c r="G35" s="31"/>
      <c r="H35" s="30"/>
      <c r="I35" s="31"/>
      <c r="J35" s="31"/>
      <c r="K35" s="38"/>
      <c r="L35" s="38"/>
      <c r="M35" s="28"/>
      <c r="N35" s="31"/>
      <c r="O35" s="31"/>
      <c r="P35" s="82">
        <f t="shared" si="8"/>
        <v>523868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1380000</v>
      </c>
      <c r="D37" s="10">
        <v>39589</v>
      </c>
      <c r="E37" s="10">
        <v>213332.2</v>
      </c>
      <c r="F37" s="10"/>
      <c r="G37" s="31"/>
      <c r="H37" s="63"/>
      <c r="I37" s="10"/>
      <c r="J37" s="34"/>
      <c r="K37" s="31"/>
      <c r="L37" s="46"/>
      <c r="M37" s="33"/>
      <c r="N37" s="34"/>
      <c r="O37" s="31"/>
      <c r="P37" s="82">
        <f t="shared" si="8"/>
        <v>252921.2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L38" si="9">+C39+C40+C41+C42+C43+C44+C45</f>
        <v>1700000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1">
        <f>+G38+F38+E38+D38+H38+I38+J38+K38+L38</f>
        <v>0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36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1700000</v>
      </c>
      <c r="D44" s="29"/>
      <c r="E44" s="29"/>
      <c r="F44" s="51"/>
      <c r="G44" s="29"/>
      <c r="H44" s="62"/>
      <c r="I44" s="29"/>
      <c r="J44" s="29"/>
      <c r="K44" s="29"/>
      <c r="L44" s="29"/>
      <c r="M44" s="29"/>
      <c r="N44" s="29"/>
      <c r="O44" s="29"/>
      <c r="P44" s="75">
        <f t="shared" si="10"/>
        <v>0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4525682.5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0</v>
      </c>
      <c r="G54" s="45">
        <f t="shared" si="13"/>
        <v>0</v>
      </c>
      <c r="H54" s="45">
        <f t="shared" si="13"/>
        <v>0</v>
      </c>
      <c r="I54" s="45">
        <f t="shared" si="13"/>
        <v>0</v>
      </c>
      <c r="J54" s="45">
        <f t="shared" si="13"/>
        <v>0</v>
      </c>
      <c r="K54" s="45">
        <f t="shared" si="13"/>
        <v>0</v>
      </c>
      <c r="L54" s="45">
        <f>+L55+L57+L59</f>
        <v>0</v>
      </c>
      <c r="M54" s="45"/>
      <c r="N54" s="45"/>
      <c r="O54" s="45"/>
      <c r="P54" s="45">
        <f>+G54+F54+E54+D54+H54+I54+J54+K54+L54</f>
        <v>0</v>
      </c>
      <c r="Q54" s="1"/>
    </row>
    <row r="55" spans="1:17" x14ac:dyDescent="0.25">
      <c r="A55" s="76" t="s">
        <v>29</v>
      </c>
      <c r="B55" s="10">
        <v>500000</v>
      </c>
      <c r="C55" s="10">
        <v>500000</v>
      </c>
      <c r="D55" s="10"/>
      <c r="E55" s="10"/>
      <c r="F55" s="10"/>
      <c r="G55" s="10"/>
      <c r="H55" s="62"/>
      <c r="I55" s="29"/>
      <c r="J55" s="29"/>
      <c r="K55" s="39"/>
      <c r="L55" s="29"/>
      <c r="M55" s="37"/>
      <c r="N55" s="29"/>
      <c r="O55" s="29"/>
      <c r="P55" s="77">
        <f>+G55+F55+E55+D55+H55+I55+J55+K55+L55</f>
        <v>0</v>
      </c>
      <c r="Q55" s="1"/>
    </row>
    <row r="56" spans="1:17" ht="24" x14ac:dyDescent="0.25">
      <c r="A56" s="76" t="s">
        <v>30</v>
      </c>
      <c r="B56" s="10">
        <v>0</v>
      </c>
      <c r="C56" s="10">
        <v>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24" x14ac:dyDescent="0.25">
      <c r="A57" s="76" t="s">
        <v>31</v>
      </c>
      <c r="B57" s="10">
        <v>205000</v>
      </c>
      <c r="C57" s="10">
        <v>205000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3120682.5</v>
      </c>
      <c r="D58" s="10"/>
      <c r="E58" s="10"/>
      <c r="F58" s="10"/>
      <c r="G58" s="10"/>
      <c r="H58" s="10"/>
      <c r="I58" s="31"/>
      <c r="J58" s="31"/>
      <c r="K58" s="31"/>
      <c r="L58" s="31"/>
      <c r="M58" s="29"/>
      <c r="N58" s="29"/>
      <c r="O58" s="29"/>
      <c r="P58" s="77">
        <f t="shared" si="14"/>
        <v>0</v>
      </c>
      <c r="Q58" s="1"/>
    </row>
    <row r="59" spans="1:17" ht="24" x14ac:dyDescent="0.25">
      <c r="A59" s="76" t="s">
        <v>33</v>
      </c>
      <c r="B59" s="10">
        <v>700000</v>
      </c>
      <c r="C59" s="10">
        <v>700000</v>
      </c>
      <c r="D59" s="10"/>
      <c r="E59" s="10"/>
      <c r="F59" s="10"/>
      <c r="G59" s="10"/>
      <c r="H59" s="10"/>
      <c r="I59" s="31"/>
      <c r="J59" s="31"/>
      <c r="K59" s="38"/>
      <c r="L59" s="29"/>
      <c r="M59" s="29"/>
      <c r="N59" s="29"/>
      <c r="O59" s="29"/>
      <c r="P59" s="77">
        <f t="shared" si="14"/>
        <v>0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36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 t="shared" ref="P67:P68" si="16"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 t="shared" si="16"/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36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 t="shared" ref="P74:P75" si="19"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 t="shared" si="19"/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20">+C11</f>
        <v>216482862.5</v>
      </c>
      <c r="D76" s="45">
        <f t="shared" si="20"/>
        <v>12630457.240000002</v>
      </c>
      <c r="E76" s="45">
        <f t="shared" si="20"/>
        <v>15367865.560000001</v>
      </c>
      <c r="F76" s="45">
        <f t="shared" si="20"/>
        <v>0</v>
      </c>
      <c r="G76" s="45">
        <f t="shared" si="20"/>
        <v>0</v>
      </c>
      <c r="H76" s="45">
        <f t="shared" si="20"/>
        <v>0</v>
      </c>
      <c r="I76" s="45">
        <f t="shared" si="20"/>
        <v>0</v>
      </c>
      <c r="J76" s="45">
        <f t="shared" si="20"/>
        <v>0</v>
      </c>
      <c r="K76" s="45">
        <f t="shared" si="20"/>
        <v>0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1">
        <f>D76+E76+F76+G76+H76+I76+J76+K76+L76</f>
        <v>27998322.800000004</v>
      </c>
      <c r="Q76" s="1"/>
    </row>
    <row r="77" spans="1:17" x14ac:dyDescent="0.25">
      <c r="A77" s="84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77">
        <f t="shared" ref="P77:P87" si="22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24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2"/>
        <v>0</v>
      </c>
      <c r="Q79" s="1"/>
    </row>
    <row r="80" spans="1:17" ht="24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2"/>
        <v>0</v>
      </c>
      <c r="Q80" s="1"/>
    </row>
    <row r="81" spans="1:17" x14ac:dyDescent="0.25">
      <c r="A81" s="80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2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2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2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2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216482862.5</v>
      </c>
      <c r="D88" s="88">
        <f>+D76+D86</f>
        <v>12630457.240000002</v>
      </c>
      <c r="E88" s="88">
        <f t="shared" ref="E88:O88" si="27">+E76+E86</f>
        <v>15367865.560000001</v>
      </c>
      <c r="F88" s="89">
        <f t="shared" si="27"/>
        <v>0</v>
      </c>
      <c r="G88" s="88">
        <f t="shared" si="27"/>
        <v>0</v>
      </c>
      <c r="H88" s="90">
        <f t="shared" si="27"/>
        <v>0</v>
      </c>
      <c r="I88" s="88">
        <f t="shared" si="27"/>
        <v>0</v>
      </c>
      <c r="J88" s="88">
        <f t="shared" si="27"/>
        <v>0</v>
      </c>
      <c r="K88" s="88">
        <f t="shared" si="27"/>
        <v>0</v>
      </c>
      <c r="L88" s="88">
        <f t="shared" si="27"/>
        <v>0</v>
      </c>
      <c r="M88" s="88">
        <f t="shared" si="27"/>
        <v>0</v>
      </c>
      <c r="N88" s="88">
        <f t="shared" si="27"/>
        <v>0</v>
      </c>
      <c r="O88" s="88">
        <f t="shared" si="27"/>
        <v>0</v>
      </c>
      <c r="P88" s="91">
        <f>+G88+F88+E88+D88+H88+I88+J88+K88+L88</f>
        <v>27998322.800000004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99" t="s">
        <v>110</v>
      </c>
      <c r="B101" s="99"/>
      <c r="C101" s="5"/>
      <c r="D101" s="5"/>
      <c r="E101" s="20"/>
      <c r="F101" s="97" t="s">
        <v>109</v>
      </c>
      <c r="G101" s="97"/>
      <c r="H101" s="97"/>
      <c r="I101" s="97"/>
      <c r="J101" s="97"/>
      <c r="K101" s="97"/>
      <c r="L101" s="97"/>
      <c r="M101" s="97"/>
      <c r="N101" s="97"/>
      <c r="O101" s="97"/>
      <c r="P101" s="97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98" t="s">
        <v>112</v>
      </c>
      <c r="B103" s="98"/>
      <c r="C103" s="5"/>
      <c r="D103" s="5"/>
      <c r="E103" s="5"/>
      <c r="F103" s="98" t="s">
        <v>106</v>
      </c>
      <c r="G103" s="98"/>
      <c r="H103" s="98"/>
      <c r="I103" s="98"/>
      <c r="J103" s="98"/>
      <c r="K103" s="98"/>
      <c r="L103" s="98"/>
      <c r="M103" s="98"/>
      <c r="N103" s="98"/>
      <c r="O103" s="98"/>
      <c r="P103" s="98"/>
    </row>
    <row r="104" spans="1:16" x14ac:dyDescent="0.25">
      <c r="A104" s="97" t="s">
        <v>111</v>
      </c>
      <c r="B104" s="97"/>
      <c r="C104" s="8"/>
      <c r="D104" s="8"/>
      <c r="E104" s="5"/>
      <c r="F104" s="100" t="s">
        <v>107</v>
      </c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99" t="s">
        <v>108</v>
      </c>
      <c r="D106" s="99"/>
      <c r="E106" s="99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98" t="s">
        <v>105</v>
      </c>
      <c r="D108" s="98"/>
      <c r="E108" s="98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0" t="s">
        <v>104</v>
      </c>
      <c r="D109" s="100"/>
      <c r="E109" s="10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4:P4"/>
    <mergeCell ref="A5:P5"/>
    <mergeCell ref="E2:I2"/>
    <mergeCell ref="E3:I3"/>
    <mergeCell ref="A7:O7"/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</mergeCells>
  <printOptions horizontalCentered="1"/>
  <pageMargins left="0.15748031496062992" right="0.15748031496062992" top="0.74803149606299213" bottom="0.74803149606299213" header="0.31496062992125984" footer="0.31496062992125984"/>
  <pageSetup scale="6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2024-03-08T17:36:39Z</cp:lastPrinted>
  <dcterms:created xsi:type="dcterms:W3CDTF">2018-04-17T18:57:16Z</dcterms:created>
  <dcterms:modified xsi:type="dcterms:W3CDTF">2024-03-08T18:54:34Z</dcterms:modified>
</cp:coreProperties>
</file>